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785" windowHeight="4305" activeTab="0"/>
  </bookViews>
  <sheets>
    <sheet name="ZMČ 26 03 08 UR 2008 tex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<sst xmlns="http://schemas.openxmlformats.org/spreadsheetml/2006/main" count="29" uniqueCount="27">
  <si>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K projednání do ZMČ</t>
  </si>
  <si>
    <t xml:space="preserve">Datum a podpis předkladatele: </t>
  </si>
  <si>
    <t>Marta Tišlová OE ÚMČ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</si>
  <si>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</si>
  <si>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</si>
  <si>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</si>
  <si>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</si>
  <si>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</si>
  <si>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</si>
  <si>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</si>
  <si>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</si>
  <si>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</si>
  <si>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</si>
  <si>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</si>
  <si>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</si>
  <si>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</si>
  <si>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UR 26/03/08</t>
  </si>
  <si>
    <t>dne 26.03.2008</t>
  </si>
  <si>
    <t>Úkol: ZVÝŠENÍ  ROZPOČTU  2008  MČ Praha 16 (Radotín)</t>
  </si>
  <si>
    <r>
      <t>Předkladatel</t>
    </r>
    <r>
      <rPr>
        <sz val="10"/>
        <rFont val="Arial CE"/>
        <family val="0"/>
      </rPr>
      <t xml:space="preserve">: </t>
    </r>
    <r>
      <rPr>
        <sz val="9"/>
        <rFont val="Arial CE"/>
        <family val="2"/>
      </rPr>
      <t>EKONOMICKÝ ODBOR ÚMČ Praha 16 (Radotín)</t>
    </r>
  </si>
  <si>
    <t>výsledek</t>
  </si>
  <si>
    <t>schválený rozpočet</t>
  </si>
  <si>
    <t>zvýšení rozpočtu hospodaření MČ Praha 16 o 23.603,8 tis. Kč na celkovou výši příjmů i výdajů 87.622,8 tis. Kč.</t>
  </si>
  <si>
    <r>
      <t>Číslo zastupitelstva:</t>
    </r>
    <r>
      <rPr>
        <sz val="9"/>
        <color indexed="8"/>
        <rFont val="Arial CE"/>
        <family val="2"/>
      </rPr>
      <t xml:space="preserve"> 9</t>
    </r>
  </si>
  <si>
    <r>
      <t>Číslo usnesení:</t>
    </r>
    <r>
      <rPr>
        <sz val="9"/>
        <color indexed="8"/>
        <rFont val="Arial CE"/>
        <family val="2"/>
      </rPr>
      <t xml:space="preserve"> 4</t>
    </r>
  </si>
  <si>
    <r>
      <t>Datum usnesení:</t>
    </r>
    <r>
      <rPr>
        <sz val="9"/>
        <color indexed="8"/>
        <rFont val="Arial CE"/>
        <family val="2"/>
      </rPr>
      <t xml:space="preserve"> 26.3.2008</t>
    </r>
  </si>
  <si>
    <r>
      <t xml:space="preserve">IX/4/08    </t>
    </r>
    <r>
      <rPr>
        <sz val="9"/>
        <color indexed="8"/>
        <rFont val="Arial CE"/>
        <family val="2"/>
      </rPr>
      <t> </t>
    </r>
    <r>
      <rPr>
        <b/>
        <sz val="9"/>
        <color indexed="8"/>
        <rFont val="Arial CE"/>
        <family val="2"/>
      </rPr>
      <t>s c h v a l u j e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</si>
</sst>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5" fillId="0" borderId="13" xfId="0" applyFont="1" applyBorder="1" applyAlignment="1">
      <alignment horizontal="center"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7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7" fillId="0" borderId="16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4" fillId="2" borderId="23" xfId="0" applyNumberFormat="1" applyFont="1" applyFill="1" applyBorder="1" applyAlignment="1">
      <alignment/>
    </xf>
    <xf numFmtId="164" fontId="10" fillId="2" borderId="21" xfId="0" applyNumberFormat="1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10" fillId="2" borderId="22" xfId="0" applyNumberFormat="1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="90" zoomScaleNormal="90" workbookViewId="0" topLeftCell="A1">
      <selection activeCell="B11" sqref="B11:E11"/>
    </sheetView>
  </sheetViews>
  <sheetFormatPr defaultColWidth="9.00390625" defaultRowHeight="12.75"/>
  <cols>
    <col min="1" max="1" width="15.25390625" style="0" bestFit="1" customWidth="1"/>
    <col min="2" max="2" width="9.875" style="0" bestFit="1" customWidth="1"/>
    <col min="4" max="4" width="0" style="0" hidden="1" customWidth="1"/>
    <col min="8" max="8" width="0" style="0" hidden="1" customWidth="1"/>
    <col min="9" max="9" width="9.875" style="0" bestFit="1" customWidth="1"/>
    <col min="13" max="13" width="10.00390625" style="0" bestFit="1" customWidth="1"/>
    <col min="18" max="18" width="9.375" style="0" bestFit="1" customWidth="1"/>
  </cols>
  <sheetData>
    <row r="2" spans="3:5" ht="15.75">
      <c r="C2" s="3" t="s">
        <v>0</v>
      </c>
      <c r="D2" s="3"/>
      <c r="E2" s="3"/>
    </row>
    <row r="3" spans="3:5" ht="15.75">
      <c r="C3" s="3" t="s">
        <v>17</v>
      </c>
      <c r="D3" s="3"/>
      <c r="E3" s="3"/>
    </row>
    <row r="6" ht="12.75">
      <c r="A6" s="1" t="s">
        <v>18</v>
      </c>
    </row>
    <row r="8" ht="12.75">
      <c r="A8" s="1" t="s">
        <v>19</v>
      </c>
    </row>
    <row r="10" ht="13.5" thickBot="1"/>
    <row r="11" spans="1:9" ht="12.75">
      <c r="A11" s="13"/>
      <c r="B11" s="51" t="s">
        <v>4</v>
      </c>
      <c r="C11" s="52"/>
      <c r="D11" s="52"/>
      <c r="E11" s="53"/>
      <c r="F11" s="51" t="s">
        <v>3</v>
      </c>
      <c r="G11" s="52"/>
      <c r="H11" s="52"/>
      <c r="I11" s="53"/>
    </row>
    <row r="12" spans="1:9" ht="23.25" thickBot="1">
      <c r="A12" s="15"/>
      <c r="B12" s="23" t="s">
        <v>21</v>
      </c>
      <c r="C12" s="49" t="s">
        <v>16</v>
      </c>
      <c r="D12" s="49"/>
      <c r="E12" s="50"/>
      <c r="F12" s="23" t="s">
        <v>21</v>
      </c>
      <c r="G12" s="49" t="s">
        <v>16</v>
      </c>
      <c r="H12" s="49"/>
      <c r="I12" s="50"/>
    </row>
    <row r="13" spans="1:9" s="2" customFormat="1" ht="12.75">
      <c r="A13" s="17" t="s">
        <v>5</v>
      </c>
      <c r="B13" s="18">
        <v>0</v>
      </c>
      <c r="C13" s="19"/>
      <c r="D13" s="20"/>
      <c r="E13" s="21">
        <f>SUM(B13:D13)</f>
        <v>0</v>
      </c>
      <c r="F13" s="22">
        <v>0</v>
      </c>
      <c r="G13" s="19"/>
      <c r="H13" s="20"/>
      <c r="I13" s="21">
        <f>SUM(F13:H13)</f>
        <v>0</v>
      </c>
    </row>
    <row r="14" spans="1:9" s="2" customFormat="1" ht="12.75">
      <c r="A14" s="14" t="s">
        <v>6</v>
      </c>
      <c r="B14" s="4">
        <v>0</v>
      </c>
      <c r="C14" s="8">
        <f>81/81*3600</f>
        <v>3600</v>
      </c>
      <c r="D14" s="9"/>
      <c r="E14" s="7">
        <f aca="true" t="shared" si="0" ref="E14:E22">SUM(B14:D14)</f>
        <v>3600</v>
      </c>
      <c r="F14" s="16">
        <v>0</v>
      </c>
      <c r="G14" s="8">
        <f>81/81*3600</f>
        <v>3600</v>
      </c>
      <c r="H14" s="9"/>
      <c r="I14" s="7">
        <f aca="true" t="shared" si="1" ref="I14:I22">SUM(F14:H14)</f>
        <v>3600</v>
      </c>
    </row>
    <row r="15" spans="1:9" s="2" customFormat="1" ht="12.75">
      <c r="A15" s="14" t="s">
        <v>7</v>
      </c>
      <c r="B15" s="4">
        <v>400</v>
      </c>
      <c r="C15" s="5"/>
      <c r="D15" s="6"/>
      <c r="E15" s="7">
        <f t="shared" si="0"/>
        <v>400</v>
      </c>
      <c r="F15" s="16">
        <v>0</v>
      </c>
      <c r="G15" s="5"/>
      <c r="H15" s="6"/>
      <c r="I15" s="7">
        <f t="shared" si="1"/>
        <v>0</v>
      </c>
    </row>
    <row r="16" spans="1:9" s="2" customFormat="1" ht="12.75">
      <c r="A16" s="14" t="s">
        <v>8</v>
      </c>
      <c r="B16" s="4">
        <f>5174*0+5420</f>
        <v>5420</v>
      </c>
      <c r="C16" s="5">
        <f>81/81*35</f>
        <v>35</v>
      </c>
      <c r="D16" s="6"/>
      <c r="E16" s="7">
        <f t="shared" si="0"/>
        <v>5455</v>
      </c>
      <c r="F16" s="16">
        <v>0</v>
      </c>
      <c r="G16" s="5">
        <f>81/81*35</f>
        <v>35</v>
      </c>
      <c r="H16" s="6"/>
      <c r="I16" s="7">
        <f t="shared" si="1"/>
        <v>35</v>
      </c>
    </row>
    <row r="17" spans="1:9" s="2" customFormat="1" ht="12.75">
      <c r="A17" s="14" t="s">
        <v>9</v>
      </c>
      <c r="B17" s="4">
        <f>4730*0+4215-264</f>
        <v>3951</v>
      </c>
      <c r="C17" s="8">
        <f>13235/13235*12717+13306/13306*6600+98116/98116*216.7+98216/98216*324.5+81/81*70</f>
        <v>19928.2</v>
      </c>
      <c r="D17" s="9"/>
      <c r="E17" s="7">
        <f t="shared" si="0"/>
        <v>23879.2</v>
      </c>
      <c r="F17" s="16">
        <f>1624*0+1534</f>
        <v>1534</v>
      </c>
      <c r="G17" s="8">
        <f>13235/13235*12717+13306/13306*6600+98116/98116*216.7+98216/98216*324.5+81/81*70</f>
        <v>19928.2</v>
      </c>
      <c r="H17" s="9"/>
      <c r="I17" s="7">
        <f t="shared" si="1"/>
        <v>21462.2</v>
      </c>
    </row>
    <row r="18" spans="1:9" s="2" customFormat="1" ht="12.75">
      <c r="A18" s="14" t="s">
        <v>10</v>
      </c>
      <c r="B18" s="4">
        <f>2373*0+2844</f>
        <v>2844</v>
      </c>
      <c r="C18" s="5">
        <f>81/81*40.6</f>
        <v>40.6</v>
      </c>
      <c r="D18" s="6"/>
      <c r="E18" s="7">
        <f t="shared" si="0"/>
        <v>2884.6</v>
      </c>
      <c r="F18" s="16">
        <v>262</v>
      </c>
      <c r="G18" s="5">
        <f>81/81*40.6</f>
        <v>40.6</v>
      </c>
      <c r="H18" s="6"/>
      <c r="I18" s="7">
        <f t="shared" si="1"/>
        <v>302.6</v>
      </c>
    </row>
    <row r="19" spans="1:9" s="2" customFormat="1" ht="12.75">
      <c r="A19" s="14" t="s">
        <v>11</v>
      </c>
      <c r="B19" s="4">
        <f>95*0+200</f>
        <v>200</v>
      </c>
      <c r="C19" s="5"/>
      <c r="D19" s="6"/>
      <c r="E19" s="7">
        <f t="shared" si="0"/>
        <v>200</v>
      </c>
      <c r="F19" s="16">
        <v>0</v>
      </c>
      <c r="G19" s="5"/>
      <c r="H19" s="6"/>
      <c r="I19" s="7">
        <f t="shared" si="1"/>
        <v>0</v>
      </c>
    </row>
    <row r="20" spans="1:9" s="2" customFormat="1" ht="12.75">
      <c r="A20" s="14" t="s">
        <v>12</v>
      </c>
      <c r="B20" s="4">
        <v>7650</v>
      </c>
      <c r="C20" s="5"/>
      <c r="D20" s="6"/>
      <c r="E20" s="7">
        <f t="shared" si="0"/>
        <v>7650</v>
      </c>
      <c r="F20" s="16">
        <f>227*0+0</f>
        <v>0</v>
      </c>
      <c r="G20" s="5"/>
      <c r="H20" s="6"/>
      <c r="I20" s="7">
        <f t="shared" si="1"/>
        <v>0</v>
      </c>
    </row>
    <row r="21" spans="1:9" s="2" customFormat="1" ht="12.75">
      <c r="A21" s="14" t="s">
        <v>13</v>
      </c>
      <c r="B21" s="4">
        <f>43984*0+(42269+107/107*820)+4112/4112*465</f>
        <v>43554</v>
      </c>
      <c r="C21" s="5"/>
      <c r="D21" s="6"/>
      <c r="E21" s="7">
        <f t="shared" si="0"/>
        <v>43554</v>
      </c>
      <c r="F21" s="16">
        <f>1754*0+870</f>
        <v>870</v>
      </c>
      <c r="G21" s="5"/>
      <c r="H21" s="6"/>
      <c r="I21" s="7">
        <f t="shared" si="1"/>
        <v>870</v>
      </c>
    </row>
    <row r="22" spans="1:9" s="2" customFormat="1" ht="13.5" thickBot="1">
      <c r="A22" s="24" t="s">
        <v>14</v>
      </c>
      <c r="B22" s="25">
        <f>0+827*0+820*0</f>
        <v>0</v>
      </c>
      <c r="C22" s="26"/>
      <c r="D22" s="27"/>
      <c r="E22" s="28">
        <f t="shared" si="0"/>
        <v>0</v>
      </c>
      <c r="F22" s="29">
        <f>60539-2110*0-60539+61353</f>
        <v>61353</v>
      </c>
      <c r="G22" s="30"/>
      <c r="H22" s="27"/>
      <c r="I22" s="28">
        <f t="shared" si="1"/>
        <v>61353</v>
      </c>
    </row>
    <row r="23" spans="1:9" s="2" customFormat="1" ht="13.5" thickBot="1">
      <c r="A23" s="39" t="s">
        <v>15</v>
      </c>
      <c r="B23" s="40">
        <f aca="true" t="shared" si="2" ref="B23:I23">SUM(B13:B22)</f>
        <v>64019</v>
      </c>
      <c r="C23" s="41">
        <f t="shared" si="2"/>
        <v>23603.8</v>
      </c>
      <c r="D23" s="42">
        <f t="shared" si="2"/>
        <v>0</v>
      </c>
      <c r="E23" s="43">
        <f t="shared" si="2"/>
        <v>87622.79999999999</v>
      </c>
      <c r="F23" s="44">
        <f t="shared" si="2"/>
        <v>64019</v>
      </c>
      <c r="G23" s="41">
        <f t="shared" si="2"/>
        <v>23603.8</v>
      </c>
      <c r="H23" s="42">
        <f t="shared" si="2"/>
        <v>0</v>
      </c>
      <c r="I23" s="43">
        <f t="shared" si="2"/>
        <v>87622.8</v>
      </c>
    </row>
    <row r="24" spans="1:9" ht="13.5" thickBot="1">
      <c r="A24" s="31" t="s">
        <v>20</v>
      </c>
      <c r="B24" s="32"/>
      <c r="C24" s="33"/>
      <c r="D24" s="33"/>
      <c r="E24" s="34"/>
      <c r="F24" s="35">
        <f>F23-B23</f>
        <v>0</v>
      </c>
      <c r="G24" s="36">
        <f>G23-C23</f>
        <v>0</v>
      </c>
      <c r="H24" s="37">
        <f>H23-D23</f>
        <v>0</v>
      </c>
      <c r="I24" s="38">
        <f>I23-E23</f>
        <v>0</v>
      </c>
    </row>
    <row r="26" spans="1:3" ht="12.75">
      <c r="A26" s="10" t="s">
        <v>1</v>
      </c>
      <c r="C26" s="11">
        <v>39520</v>
      </c>
    </row>
    <row r="27" ht="12.75">
      <c r="C27" s="12" t="s">
        <v>2</v>
      </c>
    </row>
    <row r="30" spans="1:11" ht="12.75">
      <c r="A30" s="45" t="s">
        <v>23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5" t="s">
        <v>24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2.75">
      <c r="A32" s="45" t="s">
        <v>25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2.75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2.75">
      <c r="A35" s="45" t="s">
        <v>26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2.75">
      <c r="A36" s="48" t="s">
        <v>22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4">
    <mergeCell ref="C12:E12"/>
    <mergeCell ref="B11:E11"/>
    <mergeCell ref="F11:I11"/>
    <mergeCell ref="G12:I12"/>
  </mergeCells>
  <printOptions/>
  <pageMargins left="0.7874015748031497" right="0" top="0.3937007874015748" bottom="0.5905511811023623" header="0.11811023622047245" footer="0.11811023622047245"/>
  <pageSetup horizontalDpi="360" verticalDpi="360" orientation="portrait" paperSize="9" r:id="rId1"/>
  <headerFooter alignWithMargins="0">
    <oddFooter>&amp;L&amp;"Arial CE,tučné kurzíva\&amp;11&amp;A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Jana Černá, Dis</cp:lastModifiedBy>
  <cp:lastPrinted>2008-03-14T10:08:59Z</cp:lastPrinted>
  <dcterms:created xsi:type="dcterms:W3CDTF">2006-12-09T13:04:18Z</dcterms:created>
  <dcterms:modified xsi:type="dcterms:W3CDTF">2008-07-31T09:52:47Z</dcterms:modified>
  <cp:category/>
  <cp:version/>
  <cp:contentType/>
  <cp:contentStatus/>
</cp:coreProperties>
</file>